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3"/>
  </bookViews>
  <sheets>
    <sheet name="Questionnaire" sheetId="1" r:id="rId1"/>
    <sheet name="Sec. 01" sheetId="2" r:id="rId2"/>
    <sheet name="Sec. 02" sheetId="4" r:id="rId3"/>
    <sheet name="Summary" sheetId="5" r:id="rId4"/>
    <sheet name="Variance Analysis" sheetId="3" r:id="rId5"/>
  </sheets>
  <externalReferences>
    <externalReference r:id="rId6"/>
  </externalReferences>
  <definedNames>
    <definedName name="_xlnm.Print_Area" localSheetId="0">Questionnaire!$A$1:$K$95</definedName>
    <definedName name="_xlnm.Print_Area" localSheetId="1">'Sec. 01'!$A$1:$K$79</definedName>
    <definedName name="_xlnm.Print_Area" localSheetId="2">'Sec. 02'!$A$1:$K$77</definedName>
    <definedName name="_xlnm.Print_Area" localSheetId="3">Summary!$A$1:$K$82</definedName>
  </definedNames>
  <calcPr calcId="145621"/>
</workbook>
</file>

<file path=xl/calcChain.xml><?xml version="1.0" encoding="utf-8"?>
<calcChain xmlns="http://schemas.openxmlformats.org/spreadsheetml/2006/main">
  <c r="C68" i="5" l="1"/>
  <c r="D68" i="5"/>
  <c r="E68" i="5"/>
  <c r="F68" i="5"/>
  <c r="B68" i="5"/>
  <c r="C65" i="5"/>
  <c r="D65" i="5"/>
  <c r="E65" i="5"/>
  <c r="F65" i="5"/>
  <c r="B65" i="5"/>
  <c r="C62" i="5"/>
  <c r="D62" i="5"/>
  <c r="E62" i="5"/>
  <c r="F62" i="5"/>
  <c r="B62" i="5"/>
  <c r="C59" i="5"/>
  <c r="D59" i="5"/>
  <c r="E59" i="5"/>
  <c r="F59" i="5"/>
  <c r="B59" i="5"/>
  <c r="C56" i="5"/>
  <c r="D56" i="5"/>
  <c r="E56" i="5"/>
  <c r="F56" i="5"/>
  <c r="B56" i="5"/>
  <c r="C53" i="5"/>
  <c r="D53" i="5"/>
  <c r="E53" i="5"/>
  <c r="F53" i="5"/>
  <c r="B53" i="5"/>
  <c r="C50" i="5"/>
  <c r="D50" i="5"/>
  <c r="E50" i="5"/>
  <c r="F50" i="5"/>
  <c r="B50" i="5"/>
  <c r="C47" i="5"/>
  <c r="D47" i="5"/>
  <c r="E47" i="5"/>
  <c r="F47" i="5"/>
  <c r="B47" i="5"/>
  <c r="C44" i="5"/>
  <c r="D44" i="5"/>
  <c r="E44" i="5"/>
  <c r="F44" i="5"/>
  <c r="B44" i="5"/>
  <c r="C41" i="5"/>
  <c r="D41" i="5"/>
  <c r="E41" i="5"/>
  <c r="F41" i="5"/>
  <c r="B41" i="5"/>
  <c r="C38" i="5"/>
  <c r="D38" i="5"/>
  <c r="E38" i="5"/>
  <c r="F38" i="5"/>
  <c r="B38" i="5"/>
  <c r="C35" i="5"/>
  <c r="D35" i="5"/>
  <c r="E35" i="5"/>
  <c r="F35" i="5"/>
  <c r="B35" i="5"/>
  <c r="C32" i="5"/>
  <c r="D32" i="5"/>
  <c r="E32" i="5"/>
  <c r="F32" i="5"/>
  <c r="B32" i="5"/>
  <c r="C29" i="5"/>
  <c r="D29" i="5"/>
  <c r="E29" i="5"/>
  <c r="F29" i="5"/>
  <c r="B29" i="5"/>
  <c r="C26" i="5"/>
  <c r="D26" i="5"/>
  <c r="E26" i="5"/>
  <c r="F26" i="5"/>
  <c r="B26" i="5"/>
  <c r="C23" i="5"/>
  <c r="D23" i="5"/>
  <c r="E23" i="5"/>
  <c r="F23" i="5"/>
  <c r="B23" i="5"/>
  <c r="C20" i="5"/>
  <c r="D20" i="5"/>
  <c r="E20" i="5"/>
  <c r="F20" i="5"/>
  <c r="B20" i="5"/>
  <c r="C17" i="5"/>
  <c r="D17" i="5"/>
  <c r="E17" i="5"/>
  <c r="F17" i="5"/>
  <c r="B17" i="5"/>
  <c r="C14" i="5"/>
  <c r="D14" i="5"/>
  <c r="E14" i="5"/>
  <c r="F14" i="5"/>
  <c r="B14" i="5"/>
  <c r="C11" i="5"/>
  <c r="D11" i="5"/>
  <c r="E11" i="5"/>
  <c r="F11" i="5"/>
  <c r="B11" i="5"/>
  <c r="C6" i="5" l="1"/>
  <c r="C5" i="5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4" i="3"/>
  <c r="H68" i="5" l="1"/>
  <c r="D27" i="3" s="1"/>
  <c r="H65" i="5"/>
  <c r="D26" i="3" s="1"/>
  <c r="H62" i="5"/>
  <c r="D25" i="3" s="1"/>
  <c r="H59" i="5"/>
  <c r="D24" i="3" s="1"/>
  <c r="H56" i="5"/>
  <c r="D23" i="3" s="1"/>
  <c r="H53" i="5"/>
  <c r="D22" i="3" s="1"/>
  <c r="H50" i="5"/>
  <c r="D21" i="3" s="1"/>
  <c r="H47" i="5"/>
  <c r="D20" i="3" s="1"/>
  <c r="H44" i="5"/>
  <c r="D19" i="3" s="1"/>
  <c r="H41" i="5"/>
  <c r="D18" i="3" s="1"/>
  <c r="H38" i="5"/>
  <c r="D17" i="3" s="1"/>
  <c r="H35" i="5"/>
  <c r="D16" i="3" s="1"/>
  <c r="H32" i="5"/>
  <c r="D15" i="3" s="1"/>
  <c r="H29" i="5"/>
  <c r="D14" i="3" s="1"/>
  <c r="H26" i="5"/>
  <c r="D13" i="3" s="1"/>
  <c r="H23" i="5"/>
  <c r="D12" i="3" s="1"/>
  <c r="H20" i="5"/>
  <c r="D11" i="3" s="1"/>
  <c r="H17" i="5"/>
  <c r="D10" i="3" s="1"/>
  <c r="H14" i="5"/>
  <c r="D9" i="3" s="1"/>
  <c r="H11" i="5"/>
  <c r="D8" i="3" s="1"/>
  <c r="C7" i="5"/>
  <c r="E4" i="3" s="1"/>
  <c r="H68" i="4"/>
  <c r="H65" i="4"/>
  <c r="H62" i="4"/>
  <c r="H59" i="4"/>
  <c r="H56" i="4"/>
  <c r="H53" i="4"/>
  <c r="H50" i="4"/>
  <c r="H47" i="4"/>
  <c r="H44" i="4"/>
  <c r="H41" i="4"/>
  <c r="H38" i="4"/>
  <c r="H35" i="4"/>
  <c r="H32" i="4"/>
  <c r="H29" i="4"/>
  <c r="H26" i="4"/>
  <c r="H23" i="4"/>
  <c r="H20" i="4"/>
  <c r="H17" i="4"/>
  <c r="H14" i="4"/>
  <c r="H11" i="4"/>
  <c r="C7" i="4"/>
  <c r="C7" i="2" l="1"/>
  <c r="C30" i="3" l="1"/>
  <c r="H62" i="2"/>
  <c r="H50" i="2"/>
  <c r="E21" i="3" s="1"/>
  <c r="F21" i="3" s="1"/>
  <c r="H32" i="2"/>
  <c r="E15" i="3" s="1"/>
  <c r="F15" i="3" s="1"/>
  <c r="H29" i="2"/>
  <c r="E14" i="3" s="1"/>
  <c r="F14" i="3" s="1"/>
  <c r="H17" i="2"/>
  <c r="E10" i="3" s="1"/>
  <c r="F10" i="3" s="1"/>
  <c r="H68" i="2"/>
  <c r="E27" i="3" s="1"/>
  <c r="F27" i="3" s="1"/>
  <c r="H65" i="2"/>
  <c r="E26" i="3" s="1"/>
  <c r="F26" i="3" s="1"/>
  <c r="H59" i="2"/>
  <c r="H56" i="2"/>
  <c r="E23" i="3" s="1"/>
  <c r="F23" i="3" s="1"/>
  <c r="H53" i="2"/>
  <c r="E22" i="3" s="1"/>
  <c r="F22" i="3" s="1"/>
  <c r="H47" i="2"/>
  <c r="H44" i="2"/>
  <c r="E19" i="3" s="1"/>
  <c r="F19" i="3" s="1"/>
  <c r="H41" i="2"/>
  <c r="E18" i="3" s="1"/>
  <c r="F18" i="3" s="1"/>
  <c r="H38" i="2"/>
  <c r="H35" i="2"/>
  <c r="H26" i="2"/>
  <c r="H23" i="2"/>
  <c r="H20" i="2"/>
  <c r="H14" i="2"/>
  <c r="H11" i="2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<sst xmlns="http://schemas.openxmlformats.org/spreadsheetml/2006/main" count="392" uniqueCount="67">
  <si>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</si>
  <si>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</si>
  <si>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</si>
  <si>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</si>
  <si>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</si>
  <si>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</si>
  <si>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</si>
  <si>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</si>
  <si>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</si>
  <si>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</si>
  <si>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</si>
  <si>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</si>
  <si>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</si>
  <si>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</si>
  <si>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</si>
  <si>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</si>
  <si>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</si>
  <si>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</si>
  <si>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</si>
  <si>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</si>
  <si>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</si>
  <si>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</si>
  <si>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</si>
  <si>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</si>
  <si>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</si>
  <si>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</si>
  <si>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</si>
  <si>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</si>
  <si>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</si>
  <si>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</si>
  <si>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</si>
  <si>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</si>
  <si>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</si>
  <si>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</si>
  <si>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</si>
  <si>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</si>
  <si>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</si>
  <si>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</si>
  <si>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</si>
  <si>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</si>
  <si>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</si>
  <si>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</si>
  <si>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</si>
  <si>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</si>
  <si>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</si>
  <si>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</si>
  <si>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</si>
  <si>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</si>
  <si>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</si>
  <si>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</si>
  <si>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</si>
  <si>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</si>
  <si>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</si>
  <si>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</si>
  <si>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</si>
  <si>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</si>
  <si>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27/12/2021</t>
  </si>
  <si>
    <t>002</t>
  </si>
  <si>
    <t>001 / 002</t>
  </si>
  <si>
    <t>- Thank you for everything.</t>
  </si>
  <si>
    <t>- The instructor is very disciplined and clearly teaches us the course. He is ambitious, helpful and successful.</t>
  </si>
  <si>
    <t>- Sometimes I cannot understand the homework statements.</t>
  </si>
  <si>
    <t>- I enjoyed this class throughout the semester. Only problem for me was the way we were expected to do homeowrks. When I was doing my</t>
  </si>
  <si>
    <t>homeworks, I can only ask questions about homeworks on office hours which was something negative for me.</t>
  </si>
  <si>
    <t>- The instructor does not listen to our feedbacks as much as he claims he does.</t>
  </si>
  <si>
    <t>- I learned many of things about excel and I will use it in my future because most of THM courses involves excel. However, if some worksheet</t>
  </si>
  <si>
    <t>can available on moodle for studying individually, it would be great.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</si>
</sst>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4.916666666666667</c:v>
                </c:pt>
                <c:pt idx="1">
                  <c:v>4.916666666666667</c:v>
                </c:pt>
                <c:pt idx="2">
                  <c:v>4.5</c:v>
                </c:pt>
                <c:pt idx="3">
                  <c:v>4.916666666666667</c:v>
                </c:pt>
                <c:pt idx="4">
                  <c:v>4.916666666666667</c:v>
                </c:pt>
                <c:pt idx="5">
                  <c:v>4.333333333333333</c:v>
                </c:pt>
                <c:pt idx="6">
                  <c:v>4.666666666666667</c:v>
                </c:pt>
                <c:pt idx="7">
                  <c:v>4</c:v>
                </c:pt>
                <c:pt idx="8">
                  <c:v>4.75</c:v>
                </c:pt>
                <c:pt idx="9">
                  <c:v>4.833333333333333</c:v>
                </c:pt>
                <c:pt idx="10">
                  <c:v>4.916666666666667</c:v>
                </c:pt>
                <c:pt idx="11">
                  <c:v>5</c:v>
                </c:pt>
                <c:pt idx="12">
                  <c:v>4.833333333333333</c:v>
                </c:pt>
                <c:pt idx="13">
                  <c:v>4.25</c:v>
                </c:pt>
                <c:pt idx="14">
                  <c:v>4.583333333333333</c:v>
                </c:pt>
                <c:pt idx="15">
                  <c:v>5</c:v>
                </c:pt>
                <c:pt idx="16">
                  <c:v>4.666666666666667</c:v>
                </c:pt>
                <c:pt idx="17">
                  <c:v>4.416666666666667</c:v>
                </c:pt>
                <c:pt idx="18">
                  <c:v>4.666666666666667</c:v>
                </c:pt>
                <c:pt idx="19">
                  <c:v>4.416666666666667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4.7333333333333334</c:v>
                </c:pt>
                <c:pt idx="1">
                  <c:v>4.5999999999999996</c:v>
                </c:pt>
                <c:pt idx="2">
                  <c:v>4.4666666666666668</c:v>
                </c:pt>
                <c:pt idx="3">
                  <c:v>4.666666666666667</c:v>
                </c:pt>
                <c:pt idx="4">
                  <c:v>4.7333333333333334</c:v>
                </c:pt>
                <c:pt idx="5">
                  <c:v>4.666666666666667</c:v>
                </c:pt>
                <c:pt idx="6">
                  <c:v>4.666666666666667</c:v>
                </c:pt>
                <c:pt idx="7">
                  <c:v>4.4666666666666668</c:v>
                </c:pt>
                <c:pt idx="8">
                  <c:v>4.8666666666666663</c:v>
                </c:pt>
                <c:pt idx="9">
                  <c:v>4.9333333333333336</c:v>
                </c:pt>
                <c:pt idx="10">
                  <c:v>4.8666666666666663</c:v>
                </c:pt>
                <c:pt idx="11">
                  <c:v>4.9333333333333336</c:v>
                </c:pt>
                <c:pt idx="12">
                  <c:v>5</c:v>
                </c:pt>
                <c:pt idx="13">
                  <c:v>4.5333333333333332</c:v>
                </c:pt>
                <c:pt idx="14">
                  <c:v>4.5333333333333332</c:v>
                </c:pt>
                <c:pt idx="15">
                  <c:v>4.9333333333333336</c:v>
                </c:pt>
                <c:pt idx="16">
                  <c:v>4.5999999999999996</c:v>
                </c:pt>
                <c:pt idx="17">
                  <c:v>4.7333333333333334</c:v>
                </c:pt>
                <c:pt idx="18">
                  <c:v>4.7333333333333334</c:v>
                </c:pt>
                <c:pt idx="19">
                  <c:v>4.5333333333333332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14272"/>
        <c:axId val="211281024"/>
      </c:lineChart>
      <c:catAx>
        <c:axId val="20101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1281024"/>
        <c:crosses val="autoZero"/>
        <c:auto val="1"/>
        <c:lblAlgn val="ctr"/>
        <c:lblOffset val="100"/>
        <c:noMultiLvlLbl val="0"/>
      </c:catAx>
      <c:valAx>
        <c:axId val="211281024"/>
        <c:scaling>
          <c:orientation val="minMax"/>
          <c:max val="5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101427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  <sheetName val="Sec. 02"/>
      <sheetName val="Summary"/>
    </sheetNames>
    <sheetDataSet>
      <sheetData sheetId="0"/>
      <sheetData sheetId="1"/>
      <sheetData sheetId="2"/>
      <sheetData sheetId="3">
        <row r="7">
          <cell r="C7">
            <v>0.66666666666666663</v>
          </cell>
        </row>
        <row r="11">
          <cell r="H11">
            <v>4.916666666666667</v>
          </cell>
        </row>
        <row r="14">
          <cell r="H14">
            <v>4.916666666666667</v>
          </cell>
        </row>
        <row r="17">
          <cell r="H17">
            <v>4.5</v>
          </cell>
        </row>
        <row r="20">
          <cell r="H20">
            <v>4.916666666666667</v>
          </cell>
        </row>
        <row r="23">
          <cell r="H23">
            <v>4.916666666666667</v>
          </cell>
        </row>
        <row r="26">
          <cell r="H26">
            <v>4.333333333333333</v>
          </cell>
        </row>
        <row r="29">
          <cell r="H29">
            <v>4.666666666666667</v>
          </cell>
        </row>
        <row r="32">
          <cell r="H32">
            <v>4</v>
          </cell>
        </row>
        <row r="35">
          <cell r="H35">
            <v>4.75</v>
          </cell>
        </row>
        <row r="38">
          <cell r="H38">
            <v>4.833333333333333</v>
          </cell>
        </row>
        <row r="41">
          <cell r="H41">
            <v>4.916666666666667</v>
          </cell>
        </row>
        <row r="44">
          <cell r="H44">
            <v>5</v>
          </cell>
        </row>
        <row r="47">
          <cell r="H47">
            <v>4.833333333333333</v>
          </cell>
        </row>
        <row r="50">
          <cell r="H50">
            <v>4.25</v>
          </cell>
        </row>
        <row r="53">
          <cell r="H53">
            <v>4.583333333333333</v>
          </cell>
        </row>
        <row r="56">
          <cell r="H56">
            <v>5</v>
          </cell>
        </row>
        <row r="59">
          <cell r="H59">
            <v>4.666666666666667</v>
          </cell>
        </row>
        <row r="62">
          <cell r="H62">
            <v>4.416666666666667</v>
          </cell>
        </row>
        <row r="65">
          <cell r="H65">
            <v>4.666666666666667</v>
          </cell>
        </row>
        <row r="68">
          <cell r="H68">
            <v>4.416666666666667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0.100000000000001" customHeight="1" x14ac:dyDescent="0.25">
      <c r="A3" s="72" t="s">
        <v>1</v>
      </c>
      <c r="B3" s="72"/>
      <c r="C3"/>
      <c r="D3"/>
      <c r="E3"/>
    </row>
    <row r="4" spans="1:11" ht="20.100000000000001" customHeight="1" x14ac:dyDescent="0.25">
      <c r="A4" s="72" t="s">
        <v>2</v>
      </c>
      <c r="B4" s="72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3" t="s">
        <v>10</v>
      </c>
      <c r="B86" s="74"/>
      <c r="C86" s="74"/>
      <c r="D86" s="74"/>
      <c r="E86" s="74"/>
      <c r="F86" s="74"/>
      <c r="G86" s="75"/>
      <c r="H86" s="75"/>
      <c r="I86" s="75"/>
      <c r="J86" s="75"/>
      <c r="K86" s="76"/>
    </row>
    <row r="87" spans="1:11" ht="20.100000000000001" customHeight="1" x14ac:dyDescent="0.25">
      <c r="A87" s="77"/>
      <c r="B87" s="78"/>
      <c r="C87" s="78"/>
      <c r="D87" s="78"/>
      <c r="E87" s="78"/>
      <c r="F87" s="78"/>
      <c r="G87" s="79"/>
      <c r="H87" s="79"/>
      <c r="I87" s="79"/>
      <c r="J87" s="79"/>
      <c r="K87" s="80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2" t="s">
        <v>56</v>
      </c>
      <c r="K1" s="82"/>
    </row>
    <row r="2" spans="1:14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2"/>
      <c r="M2" s="2"/>
      <c r="N2" s="2"/>
    </row>
    <row r="3" spans="1:14" ht="20.100000000000001" customHeight="1" x14ac:dyDescent="0.25">
      <c r="A3" s="72" t="s">
        <v>16</v>
      </c>
      <c r="B3" s="72"/>
      <c r="C3" s="3" t="s">
        <v>55</v>
      </c>
      <c r="D3"/>
      <c r="E3"/>
    </row>
    <row r="4" spans="1:14" ht="20.100000000000001" customHeight="1" x14ac:dyDescent="0.25">
      <c r="A4" s="72" t="s">
        <v>17</v>
      </c>
      <c r="B4" s="72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9</v>
      </c>
    </row>
    <row r="6" spans="1:14" ht="20.100000000000001" customHeight="1" x14ac:dyDescent="0.25">
      <c r="A6" s="3" t="s">
        <v>14</v>
      </c>
      <c r="B6" s="3"/>
      <c r="C6" s="13">
        <v>6</v>
      </c>
    </row>
    <row r="7" spans="1:14" ht="20.100000000000001" customHeight="1" x14ac:dyDescent="0.25">
      <c r="A7" s="3" t="s">
        <v>15</v>
      </c>
      <c r="B7" s="3"/>
      <c r="C7" s="14">
        <f>C6/C5</f>
        <v>0.66666666666666663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5</v>
      </c>
      <c r="C11" s="21">
        <v>1</v>
      </c>
      <c r="D11" s="21"/>
      <c r="E11" s="21"/>
      <c r="F11" s="22"/>
      <c r="H11" s="31">
        <f>(B10*B11+C10*C11+D10*D11+E10*E11+F10*F11)/$C$6</f>
        <v>4.833333333333333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5</v>
      </c>
      <c r="C14" s="21">
        <v>1</v>
      </c>
      <c r="D14" s="21"/>
      <c r="E14" s="21"/>
      <c r="F14" s="22"/>
      <c r="H14" s="31">
        <f>(B13*B14+C13*C14+D13*D14+E13*E14+F13*F14)/$C$6</f>
        <v>4.833333333333333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3</v>
      </c>
      <c r="C17" s="21">
        <v>2</v>
      </c>
      <c r="D17" s="21"/>
      <c r="E17" s="21">
        <v>1</v>
      </c>
      <c r="F17" s="22"/>
      <c r="H17" s="31">
        <f>(B16*B17+C16*C17+D16*D17+E16*E17+F16*F17)/$C$6</f>
        <v>4.166666666666667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5</v>
      </c>
      <c r="C20" s="21">
        <v>1</v>
      </c>
      <c r="D20" s="21"/>
      <c r="E20" s="21"/>
      <c r="F20" s="22"/>
      <c r="H20" s="31">
        <f>(B19*B20+C19*C20+D19*D20+E19*E20+F19*F20)/$C$6</f>
        <v>4.833333333333333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5</v>
      </c>
      <c r="C23" s="21">
        <v>1</v>
      </c>
      <c r="D23" s="21"/>
      <c r="E23" s="21"/>
      <c r="F23" s="22"/>
      <c r="H23" s="31">
        <f>(B22*B23+C22*C23+D22*D23+E22*E23+F22*F23)/$C$6</f>
        <v>4.833333333333333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4</v>
      </c>
      <c r="C26" s="21">
        <v>2</v>
      </c>
      <c r="D26" s="21"/>
      <c r="E26" s="21"/>
      <c r="F26" s="22"/>
      <c r="H26" s="31">
        <f>(B25*B26+C25*C26+D25*D26+E25*E26+F25*F26)/$C$6</f>
        <v>4.666666666666667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4</v>
      </c>
      <c r="C29" s="21">
        <v>1</v>
      </c>
      <c r="D29" s="21">
        <v>1</v>
      </c>
      <c r="E29" s="21"/>
      <c r="F29" s="22"/>
      <c r="H29" s="31">
        <f>(B28*B29+C28*C29+D28*D29+E28*E29+F28*F29)/$C$6</f>
        <v>4.5</v>
      </c>
      <c r="I29" s="33" t="s">
        <v>37</v>
      </c>
      <c r="J29" s="83" t="s">
        <v>37</v>
      </c>
      <c r="K29" s="83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3</v>
      </c>
      <c r="C32" s="21">
        <v>1</v>
      </c>
      <c r="D32" s="21">
        <v>2</v>
      </c>
      <c r="E32" s="21"/>
      <c r="F32" s="22"/>
      <c r="H32" s="31">
        <f>(B31*B32+C31*C32+D31*D32+E31*E32+F31*F32)/$C$6</f>
        <v>4.166666666666667</v>
      </c>
      <c r="J32" s="84" t="s">
        <v>37</v>
      </c>
      <c r="K32" s="84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5</v>
      </c>
      <c r="C35" s="21">
        <v>1</v>
      </c>
      <c r="D35" s="21"/>
      <c r="E35" s="21"/>
      <c r="F35" s="22"/>
      <c r="H35" s="31">
        <f>(B34*B35+C34*C35+D34*D35+E34*E35+F34*F35)/$C$6</f>
        <v>4.833333333333333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6</v>
      </c>
      <c r="C38" s="21"/>
      <c r="D38" s="21"/>
      <c r="E38" s="21"/>
      <c r="F38" s="22"/>
      <c r="H38" s="31">
        <f>(B37*B38+C37*C38+D37*D38+E37*E38+F37*F38)/$C$6</f>
        <v>5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4</v>
      </c>
      <c r="C41" s="21">
        <v>2</v>
      </c>
      <c r="D41" s="21"/>
      <c r="E41" s="21"/>
      <c r="F41" s="22"/>
      <c r="H41" s="31">
        <f>(B40*B41+C40*C41+D40*D41+E40*E41+F40*F41)/$C$6</f>
        <v>4.666666666666667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5</v>
      </c>
      <c r="C44" s="21">
        <v>1</v>
      </c>
      <c r="D44" s="21"/>
      <c r="E44" s="21"/>
      <c r="F44" s="22"/>
      <c r="H44" s="31">
        <f>(B43*B44+C43*C44+D43*D44+E43*E44+F43*F44)/$C$6</f>
        <v>4.833333333333333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6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3</v>
      </c>
      <c r="C50" s="21">
        <v>3</v>
      </c>
      <c r="D50" s="21"/>
      <c r="E50" s="21"/>
      <c r="F50" s="22"/>
      <c r="H50" s="31">
        <f>(B49*B50+C49*C50+D49*D50+E49*E50+F49*F50)/$C$6</f>
        <v>4.5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3</v>
      </c>
      <c r="C53" s="21">
        <v>3</v>
      </c>
      <c r="D53" s="21"/>
      <c r="E53" s="21"/>
      <c r="F53" s="22"/>
      <c r="H53" s="31">
        <f>(B52*B53+C52*C53+D52*D53+E52*E53+F52*F53)/$C$6</f>
        <v>4.5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5</v>
      </c>
      <c r="C56" s="21">
        <v>1</v>
      </c>
      <c r="D56" s="21"/>
      <c r="E56" s="21"/>
      <c r="F56" s="22"/>
      <c r="H56" s="31">
        <f>(B55*B56+C55*C56+D55*D56+E55*E56+F55*F56)/$C$6</f>
        <v>4.833333333333333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4</v>
      </c>
      <c r="C59" s="21">
        <v>2</v>
      </c>
      <c r="D59" s="21"/>
      <c r="E59" s="21"/>
      <c r="F59" s="22"/>
      <c r="H59" s="31">
        <f>(B58*B59+C58*C59+D58*D59+E58*E59+F58*F59)/$C$6</f>
        <v>4.666666666666667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4</v>
      </c>
      <c r="C62" s="21">
        <v>2</v>
      </c>
      <c r="D62" s="21"/>
      <c r="E62" s="21"/>
      <c r="F62" s="22"/>
      <c r="H62" s="31">
        <f>(B61*B62+C61*C62+D61*D62+E61*E62+F61*F62)/$C$6</f>
        <v>4.666666666666667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4</v>
      </c>
      <c r="C65" s="21"/>
      <c r="D65" s="21">
        <v>2</v>
      </c>
      <c r="E65" s="21"/>
      <c r="F65" s="22"/>
      <c r="H65" s="31">
        <f>(B64*B65+C64*C65+D64*D65+E64*E65+F64*F65)/$C$6</f>
        <v>4.333333333333333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1</v>
      </c>
      <c r="C68" s="21">
        <v>5</v>
      </c>
      <c r="D68" s="21"/>
      <c r="E68" s="21"/>
      <c r="F68" s="22"/>
      <c r="H68" s="31">
        <f>(B67*B68+C67*C68+D67*D68+E67*E68+F67*F68)/$C$6</f>
        <v>4.166666666666667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81" t="s">
        <v>42</v>
      </c>
      <c r="B70" s="81"/>
      <c r="C70" s="81"/>
      <c r="D70" s="81"/>
      <c r="E70" s="81"/>
      <c r="F70" s="81"/>
      <c r="G70" s="81"/>
      <c r="H70" s="81"/>
      <c r="I70" s="81"/>
      <c r="J70" s="81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59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60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61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23" t="s">
        <v>62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4" ht="20.100000000000001" customHeight="1" thickBot="1" x14ac:dyDescent="0.3">
      <c r="A78" s="68" t="s">
        <v>63</v>
      </c>
      <c r="B78" s="69"/>
      <c r="C78" s="69"/>
      <c r="D78" s="69"/>
      <c r="E78" s="69"/>
      <c r="F78" s="69"/>
      <c r="G78" s="69"/>
      <c r="H78" s="69"/>
      <c r="I78" s="69"/>
      <c r="J78" s="69"/>
      <c r="K78" s="70"/>
    </row>
    <row r="79" spans="1:14" ht="20.100000000000001" customHeight="1" x14ac:dyDescent="0.25">
      <c r="A79" s="3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4" x14ac:dyDescent="0.25">
      <c r="A80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62" workbookViewId="0">
      <selection activeCell="A74" sqref="A74:A76"/>
    </sheetView>
  </sheetViews>
  <sheetFormatPr defaultRowHeight="15.75" x14ac:dyDescent="0.25"/>
  <cols>
    <col min="1" max="1" width="9.28515625" style="1" customWidth="1"/>
    <col min="2" max="2" width="9.140625" style="1"/>
    <col min="3" max="3" width="9.570312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2" t="s">
        <v>56</v>
      </c>
      <c r="K1" s="82"/>
    </row>
    <row r="2" spans="1:14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66"/>
      <c r="M2" s="66"/>
      <c r="N2" s="66"/>
    </row>
    <row r="3" spans="1:14" ht="20.100000000000001" customHeight="1" x14ac:dyDescent="0.25">
      <c r="A3" s="72" t="s">
        <v>16</v>
      </c>
      <c r="B3" s="72"/>
      <c r="C3" s="3" t="s">
        <v>55</v>
      </c>
      <c r="D3"/>
      <c r="E3"/>
    </row>
    <row r="4" spans="1:14" ht="20.100000000000001" customHeight="1" x14ac:dyDescent="0.25">
      <c r="A4" s="72" t="s">
        <v>17</v>
      </c>
      <c r="B4" s="72"/>
      <c r="C4" s="39" t="s">
        <v>57</v>
      </c>
      <c r="D4"/>
      <c r="E4"/>
    </row>
    <row r="5" spans="1:14" ht="20.100000000000001" customHeight="1" x14ac:dyDescent="0.25">
      <c r="A5" s="3" t="s">
        <v>13</v>
      </c>
      <c r="B5" s="3"/>
      <c r="C5" s="67">
        <v>9</v>
      </c>
    </row>
    <row r="6" spans="1:14" ht="20.100000000000001" customHeight="1" x14ac:dyDescent="0.25">
      <c r="A6" s="3" t="s">
        <v>14</v>
      </c>
      <c r="B6" s="3"/>
      <c r="C6" s="67">
        <v>9</v>
      </c>
    </row>
    <row r="7" spans="1:14" ht="20.100000000000001" customHeight="1" x14ac:dyDescent="0.25">
      <c r="A7" s="3" t="s">
        <v>15</v>
      </c>
      <c r="B7" s="3"/>
      <c r="C7" s="14">
        <f>C6/C5</f>
        <v>1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7</v>
      </c>
      <c r="C11" s="21">
        <v>1</v>
      </c>
      <c r="D11" s="21">
        <v>1</v>
      </c>
      <c r="E11" s="21"/>
      <c r="F11" s="22"/>
      <c r="H11" s="31">
        <f>(B10*B11+C10*C11+D10*D11+E10*E11+F10*F11)/$C$6</f>
        <v>4.666666666666667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6</v>
      </c>
      <c r="C14" s="21">
        <v>2</v>
      </c>
      <c r="D14" s="21"/>
      <c r="E14" s="21">
        <v>1</v>
      </c>
      <c r="F14" s="22"/>
      <c r="H14" s="31">
        <f>(B13*B14+C13*C14+D13*D14+E13*E14+F13*F14)/$C$6</f>
        <v>4.4444444444444446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7</v>
      </c>
      <c r="C17" s="21">
        <v>1</v>
      </c>
      <c r="D17" s="21">
        <v>1</v>
      </c>
      <c r="E17" s="21"/>
      <c r="F17" s="22"/>
      <c r="H17" s="31">
        <f>(B16*B17+C16*C17+D16*D17+E16*E17+F16*F17)/$C$6</f>
        <v>4.666666666666667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7</v>
      </c>
      <c r="C20" s="21">
        <v>1</v>
      </c>
      <c r="D20" s="21"/>
      <c r="E20" s="21">
        <v>1</v>
      </c>
      <c r="F20" s="22"/>
      <c r="H20" s="31">
        <f>(B19*B20+C19*C20+D19*D20+E19*E20+F19*F20)/$C$6</f>
        <v>4.5555555555555554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6</v>
      </c>
      <c r="C23" s="21">
        <v>3</v>
      </c>
      <c r="D23" s="21"/>
      <c r="E23" s="21"/>
      <c r="F23" s="22"/>
      <c r="H23" s="31">
        <f>(B22*B23+C22*C23+D22*D23+E22*E23+F22*F23)/$C$6</f>
        <v>4.666666666666667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7</v>
      </c>
      <c r="C26" s="21">
        <v>1</v>
      </c>
      <c r="D26" s="21">
        <v>1</v>
      </c>
      <c r="E26" s="21"/>
      <c r="F26" s="22"/>
      <c r="H26" s="31">
        <f>(B25*B26+C25*C26+D25*D26+E25*E26+F25*F26)/$C$6</f>
        <v>4.666666666666667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7</v>
      </c>
      <c r="C29" s="21">
        <v>2</v>
      </c>
      <c r="D29" s="21"/>
      <c r="E29" s="21"/>
      <c r="F29" s="22"/>
      <c r="H29" s="31">
        <f>(B28*B29+C28*C29+D28*D29+E28*E29+F28*F29)/$C$6</f>
        <v>4.7777777777777777</v>
      </c>
      <c r="I29" s="33" t="s">
        <v>37</v>
      </c>
      <c r="J29" s="83" t="s">
        <v>37</v>
      </c>
      <c r="K29" s="83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6</v>
      </c>
      <c r="C32" s="21">
        <v>3</v>
      </c>
      <c r="D32" s="21"/>
      <c r="E32" s="21"/>
      <c r="F32" s="22"/>
      <c r="H32" s="31">
        <f>(B31*B32+C31*C32+D31*D32+E31*E32+F31*F32)/$C$6</f>
        <v>4.666666666666667</v>
      </c>
      <c r="J32" s="84" t="s">
        <v>37</v>
      </c>
      <c r="K32" s="84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8</v>
      </c>
      <c r="C35" s="21">
        <v>1</v>
      </c>
      <c r="D35" s="21"/>
      <c r="E35" s="21"/>
      <c r="F35" s="22"/>
      <c r="H35" s="31">
        <f>(B34*B35+C34*C35+D34*D35+E34*E35+F34*F35)/$C$6</f>
        <v>4.8888888888888893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8</v>
      </c>
      <c r="C38" s="21">
        <v>1</v>
      </c>
      <c r="D38" s="21"/>
      <c r="E38" s="21"/>
      <c r="F38" s="22"/>
      <c r="H38" s="31">
        <f>(B37*B38+C37*C38+D37*D38+E37*E38+F37*F38)/$C$6</f>
        <v>4.8888888888888893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9</v>
      </c>
      <c r="C41" s="21"/>
      <c r="D41" s="21"/>
      <c r="E41" s="21"/>
      <c r="F41" s="22"/>
      <c r="H41" s="31">
        <f>(B40*B41+C40*C41+D40*D41+E40*E41+F40*F41)/$C$6</f>
        <v>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9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9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6</v>
      </c>
      <c r="C50" s="21">
        <v>2</v>
      </c>
      <c r="D50" s="21">
        <v>1</v>
      </c>
      <c r="E50" s="21"/>
      <c r="F50" s="22"/>
      <c r="H50" s="31">
        <f>(B49*B50+C49*C50+D49*D50+E49*E50+F49*F50)/$C$6</f>
        <v>4.5555555555555554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6</v>
      </c>
      <c r="C53" s="21">
        <v>2</v>
      </c>
      <c r="D53" s="21">
        <v>1</v>
      </c>
      <c r="E53" s="21"/>
      <c r="F53" s="22"/>
      <c r="H53" s="31">
        <f>(B52*B53+C52*C53+D52*D53+E52*E53+F52*F53)/$C$6</f>
        <v>4.5555555555555554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9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5</v>
      </c>
      <c r="C59" s="21">
        <v>4</v>
      </c>
      <c r="D59" s="21"/>
      <c r="E59" s="21"/>
      <c r="F59" s="22"/>
      <c r="H59" s="31">
        <f>(B58*B59+C58*C59+D58*D59+E58*E59+F58*F59)/$C$6</f>
        <v>4.5555555555555554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7</v>
      </c>
      <c r="C62" s="21">
        <v>2</v>
      </c>
      <c r="D62" s="21"/>
      <c r="E62" s="21"/>
      <c r="F62" s="22"/>
      <c r="H62" s="31">
        <f>(B61*B62+C61*C62+D61*D62+E61*E62+F61*F62)/$C$6</f>
        <v>4.7777777777777777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9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7</v>
      </c>
      <c r="C68" s="21">
        <v>2</v>
      </c>
      <c r="D68" s="21"/>
      <c r="E68" s="21"/>
      <c r="F68" s="22"/>
      <c r="H68" s="31">
        <f>(B67*B68+C67*C68+D67*D68+E67*E68+F67*F68)/$C$6</f>
        <v>4.7777777777777777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81" t="s">
        <v>42</v>
      </c>
      <c r="B70" s="81"/>
      <c r="C70" s="81"/>
      <c r="D70" s="81"/>
      <c r="E70" s="81"/>
      <c r="F70" s="81"/>
      <c r="G70" s="81"/>
      <c r="H70" s="81"/>
      <c r="I70" s="81"/>
      <c r="J70" s="81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64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65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thickBot="1" x14ac:dyDescent="0.3">
      <c r="A76" s="23" t="s">
        <v>66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3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4" x14ac:dyDescent="0.25">
      <c r="A78" s="36" t="s">
        <v>41</v>
      </c>
    </row>
  </sheetData>
  <mergeCells count="7">
    <mergeCell ref="A70:J70"/>
    <mergeCell ref="J1:K1"/>
    <mergeCell ref="A2:K2"/>
    <mergeCell ref="A3:B3"/>
    <mergeCell ref="A4:B4"/>
    <mergeCell ref="J29:K29"/>
    <mergeCell ref="J32:K32"/>
  </mergeCells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2" t="s">
        <v>56</v>
      </c>
      <c r="K1" s="82"/>
    </row>
    <row r="2" spans="1:14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66"/>
      <c r="M2" s="66"/>
      <c r="N2" s="66"/>
    </row>
    <row r="3" spans="1:14" ht="20.100000000000001" customHeight="1" x14ac:dyDescent="0.25">
      <c r="A3" s="72" t="s">
        <v>16</v>
      </c>
      <c r="B3" s="72"/>
      <c r="C3" s="3" t="s">
        <v>55</v>
      </c>
      <c r="D3"/>
      <c r="E3"/>
    </row>
    <row r="4" spans="1:14" ht="20.100000000000001" customHeight="1" x14ac:dyDescent="0.25">
      <c r="A4" s="72" t="s">
        <v>17</v>
      </c>
      <c r="B4" s="72"/>
      <c r="C4" s="39" t="s">
        <v>58</v>
      </c>
      <c r="D4"/>
      <c r="E4"/>
    </row>
    <row r="5" spans="1:14" ht="20.100000000000001" customHeight="1" x14ac:dyDescent="0.25">
      <c r="A5" s="3" t="s">
        <v>13</v>
      </c>
      <c r="B5" s="3"/>
      <c r="C5" s="67">
        <f>'Sec. 01'!C5+'Sec. 02'!C5</f>
        <v>18</v>
      </c>
    </row>
    <row r="6" spans="1:14" ht="20.100000000000001" customHeight="1" x14ac:dyDescent="0.25">
      <c r="A6" s="3" t="s">
        <v>14</v>
      </c>
      <c r="B6" s="3"/>
      <c r="C6" s="67">
        <f>'Sec. 01'!C6+'Sec. 02'!C6</f>
        <v>15</v>
      </c>
    </row>
    <row r="7" spans="1:14" ht="20.100000000000001" customHeight="1" x14ac:dyDescent="0.25">
      <c r="A7" s="3" t="s">
        <v>15</v>
      </c>
      <c r="B7" s="3"/>
      <c r="C7" s="14">
        <f>C6/C5</f>
        <v>0.83333333333333337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f>'Sec. 01'!B11+'Sec. 02'!B11</f>
        <v>12</v>
      </c>
      <c r="C11" s="21">
        <f>'Sec. 01'!C11+'Sec. 02'!C11</f>
        <v>2</v>
      </c>
      <c r="D11" s="21">
        <f>'Sec. 01'!D11+'Sec. 02'!D11</f>
        <v>1</v>
      </c>
      <c r="E11" s="21">
        <f>'Sec. 01'!E11+'Sec. 02'!E11</f>
        <v>0</v>
      </c>
      <c r="F11" s="22">
        <f>'Sec. 01'!F11+'Sec. 02'!F11</f>
        <v>0</v>
      </c>
      <c r="H11" s="31">
        <f>(B10*B11+C10*C11+D10*D11+E10*E11+F10*F11)/$C$6</f>
        <v>4.7333333333333334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f>'Sec. 01'!B14+'Sec. 02'!B14</f>
        <v>11</v>
      </c>
      <c r="C14" s="21">
        <f>'Sec. 01'!C14+'Sec. 02'!C14</f>
        <v>3</v>
      </c>
      <c r="D14" s="21">
        <f>'Sec. 01'!D14+'Sec. 02'!D14</f>
        <v>0</v>
      </c>
      <c r="E14" s="21">
        <f>'Sec. 01'!E14+'Sec. 02'!E14</f>
        <v>1</v>
      </c>
      <c r="F14" s="22">
        <f>'Sec. 01'!F14+'Sec. 02'!F14</f>
        <v>0</v>
      </c>
      <c r="H14" s="31">
        <f>(B13*B14+C13*C14+D13*D14+E13*E14+F13*F14)/$C$6</f>
        <v>4.5999999999999996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f>'Sec. 01'!B17+'Sec. 02'!B17</f>
        <v>10</v>
      </c>
      <c r="C17" s="21">
        <f>'Sec. 01'!C17+'Sec. 02'!C17</f>
        <v>3</v>
      </c>
      <c r="D17" s="21">
        <f>'Sec. 01'!D17+'Sec. 02'!D17</f>
        <v>1</v>
      </c>
      <c r="E17" s="21">
        <f>'Sec. 01'!E17+'Sec. 02'!E17</f>
        <v>1</v>
      </c>
      <c r="F17" s="22">
        <f>'Sec. 01'!F17+'Sec. 02'!F17</f>
        <v>0</v>
      </c>
      <c r="H17" s="31">
        <f>(B16*B17+C16*C17+D16*D17+E16*E17+F16*F17)/$C$6</f>
        <v>4.4666666666666668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f>'Sec. 01'!B20+'Sec. 02'!B20</f>
        <v>12</v>
      </c>
      <c r="C20" s="21">
        <f>'Sec. 01'!C20+'Sec. 02'!C20</f>
        <v>2</v>
      </c>
      <c r="D20" s="21">
        <f>'Sec. 01'!D20+'Sec. 02'!D20</f>
        <v>0</v>
      </c>
      <c r="E20" s="21">
        <f>'Sec. 01'!E20+'Sec. 02'!E20</f>
        <v>1</v>
      </c>
      <c r="F20" s="22">
        <f>'Sec. 01'!F20+'Sec. 02'!F20</f>
        <v>0</v>
      </c>
      <c r="H20" s="31">
        <f>(B19*B20+C19*C20+D19*D20+E19*E20+F19*F20)/$C$6</f>
        <v>4.666666666666667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f>'Sec. 01'!B23+'Sec. 02'!B23</f>
        <v>11</v>
      </c>
      <c r="C23" s="21">
        <f>'Sec. 01'!C23+'Sec. 02'!C23</f>
        <v>4</v>
      </c>
      <c r="D23" s="21">
        <f>'Sec. 01'!D23+'Sec. 02'!D23</f>
        <v>0</v>
      </c>
      <c r="E23" s="21">
        <f>'Sec. 01'!E23+'Sec. 02'!E23</f>
        <v>0</v>
      </c>
      <c r="F23" s="22">
        <f>'Sec. 01'!F23+'Sec. 02'!F23</f>
        <v>0</v>
      </c>
      <c r="H23" s="31">
        <f>(B22*B23+C22*C23+D22*D23+E22*E23+F22*F23)/$C$6</f>
        <v>4.7333333333333334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f>'Sec. 01'!B26+'Sec. 02'!B26</f>
        <v>11</v>
      </c>
      <c r="C26" s="21">
        <f>'Sec. 01'!C26+'Sec. 02'!C26</f>
        <v>3</v>
      </c>
      <c r="D26" s="21">
        <f>'Sec. 01'!D26+'Sec. 02'!D26</f>
        <v>1</v>
      </c>
      <c r="E26" s="21">
        <f>'Sec. 01'!E26+'Sec. 02'!E26</f>
        <v>0</v>
      </c>
      <c r="F26" s="22">
        <f>'Sec. 01'!F26+'Sec. 02'!F26</f>
        <v>0</v>
      </c>
      <c r="H26" s="31">
        <f>(B25*B26+C25*C26+D25*D26+E25*E26+F25*F26)/$C$6</f>
        <v>4.666666666666667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f>'Sec. 01'!B29+'Sec. 02'!B29</f>
        <v>11</v>
      </c>
      <c r="C29" s="21">
        <f>'Sec. 01'!C29+'Sec. 02'!C29</f>
        <v>3</v>
      </c>
      <c r="D29" s="21">
        <f>'Sec. 01'!D29+'Sec. 02'!D29</f>
        <v>1</v>
      </c>
      <c r="E29" s="21">
        <f>'Sec. 01'!E29+'Sec. 02'!E29</f>
        <v>0</v>
      </c>
      <c r="F29" s="22">
        <f>'Sec. 01'!F29+'Sec. 02'!F29</f>
        <v>0</v>
      </c>
      <c r="H29" s="31">
        <f>(B28*B29+C28*C29+D28*D29+E28*E29+F28*F29)/$C$6</f>
        <v>4.666666666666667</v>
      </c>
      <c r="I29" s="33" t="s">
        <v>37</v>
      </c>
      <c r="J29" s="83" t="s">
        <v>37</v>
      </c>
      <c r="K29" s="83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f>'Sec. 01'!B32+'Sec. 02'!B32</f>
        <v>9</v>
      </c>
      <c r="C32" s="21">
        <f>'Sec. 01'!C32+'Sec. 02'!C32</f>
        <v>4</v>
      </c>
      <c r="D32" s="21">
        <f>'Sec. 01'!D32+'Sec. 02'!D32</f>
        <v>2</v>
      </c>
      <c r="E32" s="21">
        <f>'Sec. 01'!E32+'Sec. 02'!E32</f>
        <v>0</v>
      </c>
      <c r="F32" s="22">
        <f>'Sec. 01'!F32+'Sec. 02'!F32</f>
        <v>0</v>
      </c>
      <c r="H32" s="31">
        <f>(B31*B32+C31*C32+D31*D32+E31*E32+F31*F32)/$C$6</f>
        <v>4.4666666666666668</v>
      </c>
      <c r="J32" s="84" t="s">
        <v>37</v>
      </c>
      <c r="K32" s="84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f>'Sec. 01'!B35+'Sec. 02'!B35</f>
        <v>13</v>
      </c>
      <c r="C35" s="21">
        <f>'Sec. 01'!C35+'Sec. 02'!C35</f>
        <v>2</v>
      </c>
      <c r="D35" s="21">
        <f>'Sec. 01'!D35+'Sec. 02'!D35</f>
        <v>0</v>
      </c>
      <c r="E35" s="21">
        <f>'Sec. 01'!E35+'Sec. 02'!E35</f>
        <v>0</v>
      </c>
      <c r="F35" s="22">
        <f>'Sec. 01'!F35+'Sec. 02'!F35</f>
        <v>0</v>
      </c>
      <c r="H35" s="31">
        <f>(B34*B35+C34*C35+D34*D35+E34*E35+F34*F35)/$C$6</f>
        <v>4.8666666666666663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f>'Sec. 01'!B38+'Sec. 02'!B38</f>
        <v>14</v>
      </c>
      <c r="C38" s="21">
        <f>'Sec. 01'!C38+'Sec. 02'!C38</f>
        <v>1</v>
      </c>
      <c r="D38" s="21">
        <f>'Sec. 01'!D38+'Sec. 02'!D38</f>
        <v>0</v>
      </c>
      <c r="E38" s="21">
        <f>'Sec. 01'!E38+'Sec. 02'!E38</f>
        <v>0</v>
      </c>
      <c r="F38" s="22">
        <f>'Sec. 01'!F38+'Sec. 02'!F38</f>
        <v>0</v>
      </c>
      <c r="H38" s="31">
        <f>(B37*B38+C37*C38+D37*D38+E37*E38+F37*F38)/$C$6</f>
        <v>4.9333333333333336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f>'Sec. 01'!B41+'Sec. 02'!B41</f>
        <v>13</v>
      </c>
      <c r="C41" s="21">
        <f>'Sec. 01'!C41+'Sec. 02'!C41</f>
        <v>2</v>
      </c>
      <c r="D41" s="21">
        <f>'Sec. 01'!D41+'Sec. 02'!D41</f>
        <v>0</v>
      </c>
      <c r="E41" s="21">
        <f>'Sec. 01'!E41+'Sec. 02'!E41</f>
        <v>0</v>
      </c>
      <c r="F41" s="22">
        <f>'Sec. 01'!F41+'Sec. 02'!F41</f>
        <v>0</v>
      </c>
      <c r="H41" s="31">
        <f>(B40*B41+C40*C41+D40*D41+E40*E41+F40*F41)/$C$6</f>
        <v>4.8666666666666663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f>'Sec. 01'!B44+'Sec. 02'!B44</f>
        <v>14</v>
      </c>
      <c r="C44" s="21">
        <f>'Sec. 01'!C44+'Sec. 02'!C44</f>
        <v>1</v>
      </c>
      <c r="D44" s="21">
        <f>'Sec. 01'!D44+'Sec. 02'!D44</f>
        <v>0</v>
      </c>
      <c r="E44" s="21">
        <f>'Sec. 01'!E44+'Sec. 02'!E44</f>
        <v>0</v>
      </c>
      <c r="F44" s="22">
        <f>'Sec. 01'!F44+'Sec. 02'!F44</f>
        <v>0</v>
      </c>
      <c r="H44" s="31">
        <f>(B43*B44+C43*C44+D43*D44+E43*E44+F43*F44)/$C$6</f>
        <v>4.9333333333333336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f>'Sec. 01'!B47+'Sec. 02'!B47</f>
        <v>15</v>
      </c>
      <c r="C47" s="21">
        <f>'Sec. 01'!C47+'Sec. 02'!C47</f>
        <v>0</v>
      </c>
      <c r="D47" s="21">
        <f>'Sec. 01'!D47+'Sec. 02'!D47</f>
        <v>0</v>
      </c>
      <c r="E47" s="21">
        <f>'Sec. 01'!E47+'Sec. 02'!E47</f>
        <v>0</v>
      </c>
      <c r="F47" s="22">
        <f>'Sec. 01'!F47+'Sec. 02'!F47</f>
        <v>0</v>
      </c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f>'Sec. 01'!B50+'Sec. 02'!B50</f>
        <v>9</v>
      </c>
      <c r="C50" s="21">
        <f>'Sec. 01'!C50+'Sec. 02'!C50</f>
        <v>5</v>
      </c>
      <c r="D50" s="21">
        <f>'Sec. 01'!D50+'Sec. 02'!D50</f>
        <v>1</v>
      </c>
      <c r="E50" s="21">
        <f>'Sec. 01'!E50+'Sec. 02'!E50</f>
        <v>0</v>
      </c>
      <c r="F50" s="22">
        <f>'Sec. 01'!F50+'Sec. 02'!F50</f>
        <v>0</v>
      </c>
      <c r="H50" s="31">
        <f>(B49*B50+C49*C50+D49*D50+E49*E50+F49*F50)/$C$6</f>
        <v>4.5333333333333332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f>'Sec. 01'!B53+'Sec. 02'!B53</f>
        <v>9</v>
      </c>
      <c r="C53" s="21">
        <f>'Sec. 01'!C53+'Sec. 02'!C53</f>
        <v>5</v>
      </c>
      <c r="D53" s="21">
        <f>'Sec. 01'!D53+'Sec. 02'!D53</f>
        <v>1</v>
      </c>
      <c r="E53" s="21">
        <f>'Sec. 01'!E53+'Sec. 02'!E53</f>
        <v>0</v>
      </c>
      <c r="F53" s="22">
        <f>'Sec. 01'!F53+'Sec. 02'!F53</f>
        <v>0</v>
      </c>
      <c r="H53" s="31">
        <f>(B52*B53+C52*C53+D52*D53+E52*E53+F52*F53)/$C$6</f>
        <v>4.5333333333333332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f>'Sec. 01'!B56+'Sec. 02'!B56</f>
        <v>14</v>
      </c>
      <c r="C56" s="21">
        <f>'Sec. 01'!C56+'Sec. 02'!C56</f>
        <v>1</v>
      </c>
      <c r="D56" s="21">
        <f>'Sec. 01'!D56+'Sec. 02'!D56</f>
        <v>0</v>
      </c>
      <c r="E56" s="21">
        <f>'Sec. 01'!E56+'Sec. 02'!E56</f>
        <v>0</v>
      </c>
      <c r="F56" s="22">
        <f>'Sec. 01'!F56+'Sec. 02'!F56</f>
        <v>0</v>
      </c>
      <c r="H56" s="31">
        <f>(B55*B56+C55*C56+D55*D56+E55*E56+F55*F56)/$C$6</f>
        <v>4.9333333333333336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f>'Sec. 01'!B59+'Sec. 02'!B59</f>
        <v>9</v>
      </c>
      <c r="C59" s="21">
        <f>'Sec. 01'!C59+'Sec. 02'!C59</f>
        <v>6</v>
      </c>
      <c r="D59" s="21">
        <f>'Sec. 01'!D59+'Sec. 02'!D59</f>
        <v>0</v>
      </c>
      <c r="E59" s="21">
        <f>'Sec. 01'!E59+'Sec. 02'!E59</f>
        <v>0</v>
      </c>
      <c r="F59" s="22">
        <f>'Sec. 01'!F59+'Sec. 02'!F59</f>
        <v>0</v>
      </c>
      <c r="H59" s="31">
        <f>(B58*B59+C58*C59+D58*D59+E58*E59+F58*F59)/$C$6</f>
        <v>4.5999999999999996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f>'Sec. 01'!B62+'Sec. 02'!B62</f>
        <v>11</v>
      </c>
      <c r="C62" s="21">
        <f>'Sec. 01'!C62+'Sec. 02'!C62</f>
        <v>4</v>
      </c>
      <c r="D62" s="21">
        <f>'Sec. 01'!D62+'Sec. 02'!D62</f>
        <v>0</v>
      </c>
      <c r="E62" s="21">
        <f>'Sec. 01'!E62+'Sec. 02'!E62</f>
        <v>0</v>
      </c>
      <c r="F62" s="22">
        <f>'Sec. 01'!F62+'Sec. 02'!F62</f>
        <v>0</v>
      </c>
      <c r="H62" s="31">
        <f>(B61*B62+C61*C62+D61*D62+E61*E62+F61*F62)/$C$6</f>
        <v>4.7333333333333334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f>'Sec. 01'!B65+'Sec. 02'!B65</f>
        <v>13</v>
      </c>
      <c r="C65" s="21">
        <f>'Sec. 01'!C65+'Sec. 02'!C65</f>
        <v>0</v>
      </c>
      <c r="D65" s="21">
        <f>'Sec. 01'!D65+'Sec. 02'!D65</f>
        <v>2</v>
      </c>
      <c r="E65" s="21">
        <f>'Sec. 01'!E65+'Sec. 02'!E65</f>
        <v>0</v>
      </c>
      <c r="F65" s="22">
        <f>'Sec. 01'!F65+'Sec. 02'!F65</f>
        <v>0</v>
      </c>
      <c r="H65" s="31">
        <f>(B64*B65+C64*C65+D64*D65+E64*E65+F64*F65)/$C$6</f>
        <v>4.7333333333333334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f>'Sec. 01'!B68+'Sec. 02'!B68</f>
        <v>8</v>
      </c>
      <c r="C68" s="21">
        <f>'Sec. 01'!C68+'Sec. 02'!C68</f>
        <v>7</v>
      </c>
      <c r="D68" s="21">
        <f>'Sec. 01'!D68+'Sec. 02'!D68</f>
        <v>0</v>
      </c>
      <c r="E68" s="21">
        <f>'Sec. 01'!E68+'Sec. 02'!E68</f>
        <v>0</v>
      </c>
      <c r="F68" s="22">
        <f>'Sec. 01'!F68+'Sec. 02'!F68</f>
        <v>0</v>
      </c>
      <c r="H68" s="31">
        <f>(B67*B68+C67*C68+D67*D68+E67*E68+F67*F68)/$C$6</f>
        <v>4.5333333333333332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81" t="s">
        <v>42</v>
      </c>
      <c r="B70" s="81"/>
      <c r="C70" s="81"/>
      <c r="D70" s="81"/>
      <c r="E70" s="81"/>
      <c r="F70" s="81"/>
      <c r="G70" s="81"/>
      <c r="H70" s="81"/>
      <c r="I70" s="81"/>
      <c r="J70" s="81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59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60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61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23" t="s">
        <v>62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4" ht="20.100000000000001" customHeight="1" x14ac:dyDescent="0.25">
      <c r="A78" s="23" t="s">
        <v>63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4" ht="20.100000000000001" customHeight="1" x14ac:dyDescent="0.25">
      <c r="A79" s="23" t="s">
        <v>64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4" ht="20.100000000000001" customHeight="1" x14ac:dyDescent="0.25">
      <c r="A80" s="23" t="s">
        <v>65</v>
      </c>
      <c r="B80" s="29"/>
      <c r="C80" s="29"/>
      <c r="D80" s="29"/>
      <c r="E80" s="29"/>
      <c r="F80" s="29"/>
      <c r="G80" s="29"/>
      <c r="H80" s="29"/>
      <c r="I80" s="29"/>
      <c r="J80" s="29"/>
      <c r="K80" s="30"/>
    </row>
    <row r="81" spans="1:11" ht="20.100000000000001" customHeight="1" thickBot="1" x14ac:dyDescent="0.3">
      <c r="A81" s="68" t="s">
        <v>66</v>
      </c>
      <c r="B81" s="69"/>
      <c r="C81" s="69"/>
      <c r="D81" s="69"/>
      <c r="E81" s="69"/>
      <c r="F81" s="69"/>
      <c r="G81" s="69"/>
      <c r="H81" s="69"/>
      <c r="I81" s="69"/>
      <c r="J81" s="69"/>
      <c r="K81" s="70"/>
    </row>
    <row r="82" spans="1:11" ht="20.100000000000001" customHeight="1" x14ac:dyDescent="0.25">
      <c r="A82" s="3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36" t="s">
        <v>41</v>
      </c>
    </row>
  </sheetData>
  <mergeCells count="7">
    <mergeCell ref="A70:J70"/>
    <mergeCell ref="J1:K1"/>
    <mergeCell ref="A2:K2"/>
    <mergeCell ref="A3:B3"/>
    <mergeCell ref="A4:B4"/>
    <mergeCell ref="J29:K29"/>
    <mergeCell ref="J32:K32"/>
  </mergeCells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[1]Summary!$C$7</f>
        <v>0.66666666666666663</v>
      </c>
      <c r="E4" s="61">
        <f>Summary!C7</f>
        <v>0.83333333333333337</v>
      </c>
      <c r="F4" s="62">
        <f>(E4-D4)/D4</f>
        <v>0.25000000000000011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[1]Summary!$H$11</f>
        <v>4.916666666666667</v>
      </c>
      <c r="D8" s="46">
        <f>Summary!H11</f>
        <v>4.7333333333333334</v>
      </c>
      <c r="E8" s="47">
        <f>D8-C8</f>
        <v>-0.18333333333333357</v>
      </c>
      <c r="F8" s="48">
        <f>E8/C8</f>
        <v>-3.7288135593220383E-2</v>
      </c>
    </row>
    <row r="9" spans="2:6" x14ac:dyDescent="0.25">
      <c r="B9" s="49">
        <v>2</v>
      </c>
      <c r="C9" s="50">
        <f>[1]Summary!$H$14</f>
        <v>4.916666666666667</v>
      </c>
      <c r="D9" s="50">
        <f>Summary!H14</f>
        <v>4.5999999999999996</v>
      </c>
      <c r="E9" s="51">
        <f t="shared" ref="E9:E27" si="0">D9-C9</f>
        <v>-0.31666666666666732</v>
      </c>
      <c r="F9" s="52">
        <f t="shared" ref="F9:F27" si="1">E9/C9</f>
        <v>-6.4406779661017072E-2</v>
      </c>
    </row>
    <row r="10" spans="2:6" x14ac:dyDescent="0.25">
      <c r="B10" s="49">
        <v>3</v>
      </c>
      <c r="C10" s="50">
        <f>[1]Summary!$H$17</f>
        <v>4.5</v>
      </c>
      <c r="D10" s="50">
        <f>Summary!H17</f>
        <v>4.4666666666666668</v>
      </c>
      <c r="E10" s="51">
        <f t="shared" si="0"/>
        <v>-3.3333333333333215E-2</v>
      </c>
      <c r="F10" s="52">
        <f t="shared" si="1"/>
        <v>-7.4074074074073808E-3</v>
      </c>
    </row>
    <row r="11" spans="2:6" x14ac:dyDescent="0.25">
      <c r="B11" s="49">
        <v>4</v>
      </c>
      <c r="C11" s="50">
        <f>[1]Summary!$H$20</f>
        <v>4.916666666666667</v>
      </c>
      <c r="D11" s="50">
        <f>Summary!H20</f>
        <v>4.666666666666667</v>
      </c>
      <c r="E11" s="51">
        <f t="shared" si="0"/>
        <v>-0.25</v>
      </c>
      <c r="F11" s="52">
        <f t="shared" si="1"/>
        <v>-5.084745762711864E-2</v>
      </c>
    </row>
    <row r="12" spans="2:6" x14ac:dyDescent="0.25">
      <c r="B12" s="49">
        <v>5</v>
      </c>
      <c r="C12" s="50">
        <f>[1]Summary!$H$23</f>
        <v>4.916666666666667</v>
      </c>
      <c r="D12" s="50">
        <f>Summary!H23</f>
        <v>4.7333333333333334</v>
      </c>
      <c r="E12" s="51">
        <f t="shared" si="0"/>
        <v>-0.18333333333333357</v>
      </c>
      <c r="F12" s="52">
        <f t="shared" si="1"/>
        <v>-3.7288135593220383E-2</v>
      </c>
    </row>
    <row r="13" spans="2:6" x14ac:dyDescent="0.25">
      <c r="B13" s="49">
        <v>6</v>
      </c>
      <c r="C13" s="50">
        <f>[1]Summary!$H$26</f>
        <v>4.333333333333333</v>
      </c>
      <c r="D13" s="50">
        <f>Summary!H26</f>
        <v>4.666666666666667</v>
      </c>
      <c r="E13" s="51">
        <f t="shared" si="0"/>
        <v>0.33333333333333393</v>
      </c>
      <c r="F13" s="52">
        <f t="shared" si="1"/>
        <v>7.6923076923077066E-2</v>
      </c>
    </row>
    <row r="14" spans="2:6" x14ac:dyDescent="0.25">
      <c r="B14" s="49">
        <v>7</v>
      </c>
      <c r="C14" s="50">
        <f>[1]Summary!$H$29</f>
        <v>4.666666666666667</v>
      </c>
      <c r="D14" s="50">
        <f>Summary!H29</f>
        <v>4.666666666666667</v>
      </c>
      <c r="E14" s="51">
        <f t="shared" si="0"/>
        <v>0</v>
      </c>
      <c r="F14" s="52">
        <f t="shared" si="1"/>
        <v>0</v>
      </c>
    </row>
    <row r="15" spans="2:6" x14ac:dyDescent="0.25">
      <c r="B15" s="49">
        <v>8</v>
      </c>
      <c r="C15" s="50">
        <f>[1]Summary!$H$32</f>
        <v>4</v>
      </c>
      <c r="D15" s="50">
        <f>Summary!H32</f>
        <v>4.4666666666666668</v>
      </c>
      <c r="E15" s="51">
        <f t="shared" si="0"/>
        <v>0.46666666666666679</v>
      </c>
      <c r="F15" s="52">
        <f t="shared" si="1"/>
        <v>0.1166666666666667</v>
      </c>
    </row>
    <row r="16" spans="2:6" x14ac:dyDescent="0.25">
      <c r="B16" s="49">
        <v>9</v>
      </c>
      <c r="C16" s="50">
        <f>[1]Summary!$H$35</f>
        <v>4.75</v>
      </c>
      <c r="D16" s="50">
        <f>Summary!H35</f>
        <v>4.8666666666666663</v>
      </c>
      <c r="E16" s="51">
        <f t="shared" si="0"/>
        <v>0.11666666666666625</v>
      </c>
      <c r="F16" s="52">
        <f t="shared" si="1"/>
        <v>2.4561403508771843E-2</v>
      </c>
    </row>
    <row r="17" spans="2:6" x14ac:dyDescent="0.25">
      <c r="B17" s="49">
        <v>10</v>
      </c>
      <c r="C17" s="50">
        <f>[1]Summary!$H$38</f>
        <v>4.833333333333333</v>
      </c>
      <c r="D17" s="50">
        <f>Summary!H38</f>
        <v>4.9333333333333336</v>
      </c>
      <c r="E17" s="51">
        <f t="shared" si="0"/>
        <v>0.10000000000000053</v>
      </c>
      <c r="F17" s="52">
        <f t="shared" si="1"/>
        <v>2.0689655172413904E-2</v>
      </c>
    </row>
    <row r="18" spans="2:6" x14ac:dyDescent="0.25">
      <c r="B18" s="49">
        <v>11</v>
      </c>
      <c r="C18" s="50">
        <f>[1]Summary!$H$41</f>
        <v>4.916666666666667</v>
      </c>
      <c r="D18" s="50">
        <f>Summary!H41</f>
        <v>4.8666666666666663</v>
      </c>
      <c r="E18" s="51">
        <f t="shared" si="0"/>
        <v>-5.0000000000000711E-2</v>
      </c>
      <c r="F18" s="52">
        <f t="shared" si="1"/>
        <v>-1.0169491525423872E-2</v>
      </c>
    </row>
    <row r="19" spans="2:6" x14ac:dyDescent="0.25">
      <c r="B19" s="49">
        <v>12</v>
      </c>
      <c r="C19" s="50">
        <f>[1]Summary!$H$44</f>
        <v>5</v>
      </c>
      <c r="D19" s="50">
        <f>Summary!H44</f>
        <v>4.9333333333333336</v>
      </c>
      <c r="E19" s="51">
        <f t="shared" si="0"/>
        <v>-6.666666666666643E-2</v>
      </c>
      <c r="F19" s="52">
        <f t="shared" si="1"/>
        <v>-1.3333333333333286E-2</v>
      </c>
    </row>
    <row r="20" spans="2:6" x14ac:dyDescent="0.25">
      <c r="B20" s="49">
        <v>13</v>
      </c>
      <c r="C20" s="50">
        <f>[1]Summary!$H$47</f>
        <v>4.833333333333333</v>
      </c>
      <c r="D20" s="50">
        <f>Summary!H47</f>
        <v>5</v>
      </c>
      <c r="E20" s="51">
        <f t="shared" si="0"/>
        <v>0.16666666666666696</v>
      </c>
      <c r="F20" s="52">
        <f t="shared" si="1"/>
        <v>3.4482758620689717E-2</v>
      </c>
    </row>
    <row r="21" spans="2:6" x14ac:dyDescent="0.25">
      <c r="B21" s="49">
        <v>14</v>
      </c>
      <c r="C21" s="50">
        <f>[1]Summary!$H$50</f>
        <v>4.25</v>
      </c>
      <c r="D21" s="50">
        <f>Summary!H50</f>
        <v>4.5333333333333332</v>
      </c>
      <c r="E21" s="51">
        <f t="shared" si="0"/>
        <v>0.28333333333333321</v>
      </c>
      <c r="F21" s="52">
        <f t="shared" si="1"/>
        <v>6.6666666666666638E-2</v>
      </c>
    </row>
    <row r="22" spans="2:6" x14ac:dyDescent="0.25">
      <c r="B22" s="49">
        <v>15</v>
      </c>
      <c r="C22" s="50">
        <f>[1]Summary!$H$53</f>
        <v>4.583333333333333</v>
      </c>
      <c r="D22" s="50">
        <f>Summary!H53</f>
        <v>4.5333333333333332</v>
      </c>
      <c r="E22" s="51">
        <f t="shared" si="0"/>
        <v>-4.9999999999999822E-2</v>
      </c>
      <c r="F22" s="52">
        <f t="shared" si="1"/>
        <v>-1.0909090909090872E-2</v>
      </c>
    </row>
    <row r="23" spans="2:6" x14ac:dyDescent="0.25">
      <c r="B23" s="49">
        <v>16</v>
      </c>
      <c r="C23" s="50">
        <f>[1]Summary!$H$56</f>
        <v>5</v>
      </c>
      <c r="D23" s="50">
        <f>Summary!H56</f>
        <v>4.9333333333333336</v>
      </c>
      <c r="E23" s="51">
        <f t="shared" si="0"/>
        <v>-6.666666666666643E-2</v>
      </c>
      <c r="F23" s="52">
        <f t="shared" si="1"/>
        <v>-1.3333333333333286E-2</v>
      </c>
    </row>
    <row r="24" spans="2:6" x14ac:dyDescent="0.25">
      <c r="B24" s="49">
        <v>17</v>
      </c>
      <c r="C24" s="50">
        <f>[1]Summary!$H$59</f>
        <v>4.666666666666667</v>
      </c>
      <c r="D24" s="50">
        <f>Summary!H59</f>
        <v>4.5999999999999996</v>
      </c>
      <c r="E24" s="51">
        <f t="shared" si="0"/>
        <v>-6.6666666666667318E-2</v>
      </c>
      <c r="F24" s="52">
        <f t="shared" si="1"/>
        <v>-1.4285714285714424E-2</v>
      </c>
    </row>
    <row r="25" spans="2:6" x14ac:dyDescent="0.25">
      <c r="B25" s="49">
        <v>18</v>
      </c>
      <c r="C25" s="50">
        <f>[1]Summary!$H$62</f>
        <v>4.416666666666667</v>
      </c>
      <c r="D25" s="50">
        <f>Summary!H62</f>
        <v>4.7333333333333334</v>
      </c>
      <c r="E25" s="51">
        <f t="shared" si="0"/>
        <v>0.31666666666666643</v>
      </c>
      <c r="F25" s="52">
        <f t="shared" si="1"/>
        <v>7.1698113207547112E-2</v>
      </c>
    </row>
    <row r="26" spans="2:6" x14ac:dyDescent="0.25">
      <c r="B26" s="49">
        <v>19</v>
      </c>
      <c r="C26" s="50">
        <f>[1]Summary!$H$65</f>
        <v>4.666666666666667</v>
      </c>
      <c r="D26" s="50">
        <f>Summary!H65</f>
        <v>4.7333333333333334</v>
      </c>
      <c r="E26" s="51">
        <f t="shared" si="0"/>
        <v>6.666666666666643E-2</v>
      </c>
      <c r="F26" s="52">
        <f t="shared" si="1"/>
        <v>1.4285714285714233E-2</v>
      </c>
    </row>
    <row r="27" spans="2:6" ht="16.5" thickBot="1" x14ac:dyDescent="0.3">
      <c r="B27" s="53">
        <v>20</v>
      </c>
      <c r="C27" s="54">
        <f>[1]Summary!$H$68</f>
        <v>4.416666666666667</v>
      </c>
      <c r="D27" s="54">
        <f>Summary!H68</f>
        <v>4.5333333333333332</v>
      </c>
      <c r="E27" s="55">
        <f t="shared" si="0"/>
        <v>0.11666666666666625</v>
      </c>
      <c r="F27" s="56">
        <f t="shared" si="1"/>
        <v>2.6415094339622545E-2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4.6750000000000007</v>
      </c>
      <c r="D29" s="47">
        <f>AVERAGE(D8:D27)</f>
        <v>4.7099999999999991</v>
      </c>
      <c r="E29" s="47">
        <f>AVERAGE(E8:E27)</f>
        <v>3.499999999999992E-2</v>
      </c>
      <c r="F29" s="48">
        <f>AVERAGE(F8:F27)</f>
        <v>9.6560135061145077E-3</v>
      </c>
    </row>
    <row r="30" spans="2:6" x14ac:dyDescent="0.25">
      <c r="B30" s="64" t="s">
        <v>52</v>
      </c>
      <c r="C30" s="51">
        <f>STDEV(C8:C27)</f>
        <v>0.27954118632824249</v>
      </c>
      <c r="D30" s="51">
        <f>STDEV(D8:D27)</f>
        <v>0.16652625664455076</v>
      </c>
      <c r="E30" s="51">
        <f>STDEV(E8:E27)</f>
        <v>0.20568669753744334</v>
      </c>
      <c r="F30" s="52">
        <f>STDEV(F8:F27)</f>
        <v>4.629551967495843E-2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0.46666666666666679</v>
      </c>
      <c r="F31" s="52">
        <f>MAX(F8:F27)</f>
        <v>0.1166666666666667</v>
      </c>
    </row>
    <row r="32" spans="2:6" ht="16.5" thickBot="1" x14ac:dyDescent="0.3">
      <c r="B32" s="65" t="s">
        <v>54</v>
      </c>
      <c r="C32" s="55">
        <f>MIN(C8:C27)</f>
        <v>4</v>
      </c>
      <c r="D32" s="55">
        <f>MIN(D8:D27)</f>
        <v>4.4666666666666668</v>
      </c>
      <c r="E32" s="55">
        <f>MIN(E8:E27)</f>
        <v>-0.31666666666666732</v>
      </c>
      <c r="F32" s="56">
        <f>MIN(F8:F27)</f>
        <v>-6.4406779661017072E-2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Questionnaire</vt:lpstr>
      <vt:lpstr>Sec. 01</vt:lpstr>
      <vt:lpstr>Sec. 02</vt:lpstr>
      <vt:lpstr>Summary</vt:lpstr>
      <vt:lpstr>Variance Analysis</vt:lpstr>
      <vt:lpstr>Questionnaire!Print_Area</vt:lpstr>
      <vt:lpstr>'Sec. 01'!Print_Area</vt:lpstr>
      <vt:lpstr>'Sec. 02'!Print_Area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2021-12-27T13:36:05Z</dcterms:modified>
</cp:coreProperties>
</file>